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" authorId="0">
      <text>
        <r>
          <rPr>
            <b/>
            <sz val="8"/>
            <rFont val="Tahoma"/>
            <family val="0"/>
          </rPr>
          <t>Cambridge discounted as not a standard university crew</t>
        </r>
      </text>
    </comment>
    <comment ref="E6" authorId="0">
      <text>
        <r>
          <rPr>
            <b/>
            <sz val="8"/>
            <rFont val="Tahoma"/>
            <family val="0"/>
          </rPr>
          <t>Based on ratio between Men's 8+ and Men's 4+, applied to Women's 8+</t>
        </r>
      </text>
    </comment>
  </commentList>
</comments>
</file>

<file path=xl/sharedStrings.xml><?xml version="1.0" encoding="utf-8"?>
<sst xmlns="http://schemas.openxmlformats.org/spreadsheetml/2006/main" count="33" uniqueCount="24">
  <si>
    <t>Women 4+</t>
  </si>
  <si>
    <t>Men 4+</t>
  </si>
  <si>
    <t>Women 8+</t>
  </si>
  <si>
    <t>Men 8+</t>
  </si>
  <si>
    <t>BUCS Fastest Time</t>
  </si>
  <si>
    <t>LUBC Fastest Time</t>
  </si>
  <si>
    <t>2km World Record</t>
  </si>
  <si>
    <t>Average Factor:</t>
  </si>
  <si>
    <t>LUBC Crew Ranking</t>
  </si>
  <si>
    <t>1st</t>
  </si>
  <si>
    <t>2nd</t>
  </si>
  <si>
    <t>3rd</t>
  </si>
  <si>
    <t>4th</t>
  </si>
  <si>
    <t>World Adjusted</t>
  </si>
  <si>
    <t>2km National Record</t>
  </si>
  <si>
    <t>National Adjusted</t>
  </si>
  <si>
    <t>World BUCS Factor</t>
  </si>
  <si>
    <t>World BUCS Adjusted Time</t>
  </si>
  <si>
    <t>National BUCS Adjusted Time</t>
  </si>
  <si>
    <t>National BUCS Factor</t>
  </si>
  <si>
    <t xml:space="preserve">4th </t>
  </si>
  <si>
    <t>Average % based on World and National</t>
  </si>
  <si>
    <t>Average Ranking</t>
  </si>
  <si>
    <t>LUBC % of Fastest Crew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</si>
</sst>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%"/>
    <numFmt numFmtId="172" formatCode="_-* #,##0.0_-;\-* #,##0.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9" fontId="0" fillId="0" borderId="0" xfId="57" applyFont="1" applyAlignment="1">
      <alignment/>
    </xf>
    <xf numFmtId="0" fontId="34" fillId="0" borderId="0" xfId="0" applyFont="1" applyAlignment="1">
      <alignment/>
    </xf>
    <xf numFmtId="43" fontId="0" fillId="0" borderId="0" xfId="42" applyFont="1" applyAlignment="1">
      <alignment/>
    </xf>
    <xf numFmtId="47" fontId="36" fillId="0" borderId="0" xfId="0" applyNumberFormat="1" applyFont="1" applyAlignment="1">
      <alignment horizontal="right"/>
    </xf>
    <xf numFmtId="43" fontId="34" fillId="0" borderId="0" xfId="42" applyFont="1" applyAlignment="1">
      <alignment horizontal="center"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0" fontId="34" fillId="0" borderId="10" xfId="0" applyFont="1" applyBorder="1" applyAlignment="1">
      <alignment/>
    </xf>
    <xf numFmtId="43" fontId="34" fillId="0" borderId="10" xfId="42" applyFont="1" applyBorder="1" applyAlignment="1">
      <alignment horizontal="center"/>
    </xf>
    <xf numFmtId="43" fontId="34" fillId="0" borderId="10" xfId="0" applyNumberFormat="1" applyFont="1" applyBorder="1" applyAlignment="1">
      <alignment/>
    </xf>
    <xf numFmtId="43" fontId="0" fillId="0" borderId="10" xfId="42" applyFont="1" applyBorder="1" applyAlignment="1">
      <alignment horizontal="center"/>
    </xf>
    <xf numFmtId="9" fontId="34" fillId="0" borderId="10" xfId="57" applyFont="1" applyBorder="1" applyAlignment="1">
      <alignment horizontal="center"/>
    </xf>
    <xf numFmtId="0" fontId="34" fillId="0" borderId="0" xfId="0" applyFont="1" applyBorder="1" applyAlignment="1">
      <alignment/>
    </xf>
    <xf numFmtId="9" fontId="34" fillId="0" borderId="0" xfId="57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37.28125" style="0" bestFit="1" customWidth="1"/>
    <col min="2" max="2" width="10.57421875" style="0" bestFit="1" customWidth="1"/>
    <col min="3" max="3" width="9.57421875" style="0" bestFit="1" customWidth="1"/>
    <col min="4" max="4" width="11.00390625" style="0" customWidth="1"/>
    <col min="5" max="5" width="10.7109375" style="0" customWidth="1"/>
    <col min="6" max="6" width="16.57421875" style="0" customWidth="1"/>
  </cols>
  <sheetData>
    <row r="1" spans="1:5" ht="15">
      <c r="A1" s="6"/>
      <c r="B1" s="6" t="s">
        <v>2</v>
      </c>
      <c r="C1" s="6" t="s">
        <v>3</v>
      </c>
      <c r="D1" s="6" t="s">
        <v>1</v>
      </c>
      <c r="E1" s="6" t="s">
        <v>0</v>
      </c>
    </row>
    <row r="2" spans="1:5" ht="15">
      <c r="A2" s="6" t="s">
        <v>5</v>
      </c>
      <c r="B2" s="7">
        <f>18*60+33.8</f>
        <v>1113.8</v>
      </c>
      <c r="C2" s="7">
        <f>18*60+36</f>
        <v>1116</v>
      </c>
      <c r="D2" s="7">
        <f>18*60+36</f>
        <v>1116</v>
      </c>
      <c r="E2" s="7">
        <f>21*60+14.2</f>
        <v>1274.2</v>
      </c>
    </row>
    <row r="3" spans="1:5" ht="15">
      <c r="A3" s="6" t="s">
        <v>4</v>
      </c>
      <c r="B3" s="7">
        <f>16*60+47</f>
        <v>1007</v>
      </c>
      <c r="C3" s="7">
        <f>15*60+28.4</f>
        <v>928.4</v>
      </c>
      <c r="D3" s="7">
        <f>16*60+24</f>
        <v>984</v>
      </c>
      <c r="E3" s="7">
        <f>20*60+28.9</f>
        <v>1228.9</v>
      </c>
    </row>
    <row r="4" spans="1:5" ht="15">
      <c r="A4" s="8" t="s">
        <v>23</v>
      </c>
      <c r="B4" s="12">
        <f>B3/B2</f>
        <v>0.9041120488418029</v>
      </c>
      <c r="C4" s="12">
        <f>C3/C2</f>
        <v>0.8318996415770609</v>
      </c>
      <c r="D4" s="12">
        <f>D3/D2</f>
        <v>0.8817204301075269</v>
      </c>
      <c r="E4" s="12">
        <f>E3/E2</f>
        <v>0.9644482812745252</v>
      </c>
    </row>
    <row r="5" spans="2:5" ht="15">
      <c r="B5" s="1"/>
      <c r="C5" s="1"/>
      <c r="D5" s="1"/>
      <c r="E5" s="1"/>
    </row>
    <row r="6" spans="1:5" ht="15">
      <c r="A6" s="6" t="s">
        <v>6</v>
      </c>
      <c r="B6" s="7">
        <v>355.5</v>
      </c>
      <c r="C6" s="7">
        <v>319.9</v>
      </c>
      <c r="D6" s="7">
        <v>359</v>
      </c>
      <c r="E6" s="7">
        <v>399</v>
      </c>
    </row>
    <row r="7" spans="1:7" ht="15">
      <c r="A7" s="6" t="s">
        <v>16</v>
      </c>
      <c r="B7" s="7">
        <f>B3/B6</f>
        <v>2.832630098452883</v>
      </c>
      <c r="C7" s="7">
        <f>C3/C6</f>
        <v>2.902156924038762</v>
      </c>
      <c r="D7" s="7">
        <f>D3/D6</f>
        <v>2.7409470752089136</v>
      </c>
      <c r="E7" s="7">
        <f>E3/E6</f>
        <v>3.079949874686717</v>
      </c>
      <c r="F7" s="3" t="s">
        <v>7</v>
      </c>
      <c r="G7" s="10">
        <f>AVERAGE(B7:E7)</f>
        <v>2.8889209930968187</v>
      </c>
    </row>
    <row r="8" spans="1:5" ht="15">
      <c r="A8" s="6" t="s">
        <v>17</v>
      </c>
      <c r="B8" s="7">
        <f>B6*$G$7</f>
        <v>1027.011413045919</v>
      </c>
      <c r="C8" s="7">
        <f>C6*$G$7</f>
        <v>924.1658256916722</v>
      </c>
      <c r="D8" s="7">
        <f>D6*$G$7</f>
        <v>1037.1226365217578</v>
      </c>
      <c r="E8" s="7">
        <f>E6*$G$7</f>
        <v>1152.6794762456307</v>
      </c>
    </row>
    <row r="9" spans="1:5" ht="15">
      <c r="A9" s="8" t="s">
        <v>13</v>
      </c>
      <c r="B9" s="12">
        <f>B8/B2</f>
        <v>0.9220788409462373</v>
      </c>
      <c r="C9" s="12">
        <f>C8/C2</f>
        <v>0.8281055785767673</v>
      </c>
      <c r="D9" s="12">
        <f>D8/D2</f>
        <v>0.929321358890464</v>
      </c>
      <c r="E9" s="12">
        <f>E8/E2</f>
        <v>0.9046299452563418</v>
      </c>
    </row>
    <row r="10" spans="1:5" ht="15">
      <c r="A10" s="8" t="s">
        <v>8</v>
      </c>
      <c r="B10" s="9" t="s">
        <v>10</v>
      </c>
      <c r="C10" s="9" t="s">
        <v>12</v>
      </c>
      <c r="D10" s="9" t="s">
        <v>9</v>
      </c>
      <c r="E10" s="9" t="s">
        <v>11</v>
      </c>
    </row>
    <row r="11" spans="1:5" ht="15">
      <c r="A11" s="2"/>
      <c r="B11" s="5"/>
      <c r="C11" s="5"/>
      <c r="D11" s="5"/>
      <c r="E11" s="5"/>
    </row>
    <row r="12" spans="1:5" ht="15">
      <c r="A12" s="6" t="s">
        <v>14</v>
      </c>
      <c r="B12" s="6">
        <f>6*60+20.1</f>
        <v>380.1</v>
      </c>
      <c r="C12" s="6">
        <f>5*60+37.8</f>
        <v>337.8</v>
      </c>
      <c r="D12" s="6">
        <f>6*60+15.9</f>
        <v>375.9</v>
      </c>
      <c r="E12" s="6">
        <f>7*60+4.1</f>
        <v>424.1</v>
      </c>
    </row>
    <row r="13" spans="1:7" ht="15">
      <c r="A13" s="6" t="s">
        <v>19</v>
      </c>
      <c r="B13" s="11">
        <f>B3/B12</f>
        <v>2.6493028150486713</v>
      </c>
      <c r="C13" s="11">
        <f>C3/C12</f>
        <v>2.748371817643576</v>
      </c>
      <c r="D13" s="11">
        <f>D3/D12</f>
        <v>2.6177174780526737</v>
      </c>
      <c r="E13" s="11">
        <f>E3/E12</f>
        <v>2.897665644895072</v>
      </c>
      <c r="F13" s="3" t="s">
        <v>7</v>
      </c>
      <c r="G13" s="10">
        <f>AVERAGE(B13:E13)</f>
        <v>2.7282644389099984</v>
      </c>
    </row>
    <row r="14" spans="1:5" ht="15">
      <c r="A14" s="6" t="s">
        <v>18</v>
      </c>
      <c r="B14" s="11">
        <f>B12*$G$13</f>
        <v>1037.0133132296905</v>
      </c>
      <c r="C14" s="11">
        <f>C12*$G$13</f>
        <v>921.6077274637975</v>
      </c>
      <c r="D14" s="11">
        <f>D12*$G$13</f>
        <v>1025.5546025862684</v>
      </c>
      <c r="E14" s="11">
        <f>E12*$G$13</f>
        <v>1157.0569485417304</v>
      </c>
    </row>
    <row r="15" spans="1:5" ht="15">
      <c r="A15" s="8" t="s">
        <v>15</v>
      </c>
      <c r="B15" s="12">
        <f>B14/B2</f>
        <v>0.9310588195633781</v>
      </c>
      <c r="C15" s="12">
        <f>C14/C2</f>
        <v>0.8258133758636178</v>
      </c>
      <c r="D15" s="12">
        <f>D14/D2</f>
        <v>0.9189557370844699</v>
      </c>
      <c r="E15" s="12">
        <f>E14/E2</f>
        <v>0.9080654124483836</v>
      </c>
    </row>
    <row r="16" spans="1:5" ht="15">
      <c r="A16" s="8" t="s">
        <v>8</v>
      </c>
      <c r="B16" s="12" t="s">
        <v>9</v>
      </c>
      <c r="C16" s="12" t="s">
        <v>20</v>
      </c>
      <c r="D16" s="12" t="s">
        <v>10</v>
      </c>
      <c r="E16" s="12" t="s">
        <v>11</v>
      </c>
    </row>
    <row r="17" spans="1:5" ht="15">
      <c r="A17" s="13"/>
      <c r="B17" s="14"/>
      <c r="C17" s="14"/>
      <c r="D17" s="14"/>
      <c r="E17" s="14"/>
    </row>
    <row r="18" spans="1:5" ht="15">
      <c r="A18" s="8" t="s">
        <v>21</v>
      </c>
      <c r="B18" s="12">
        <f>(B15+B9)/2</f>
        <v>0.9265688302548076</v>
      </c>
      <c r="C18" s="12">
        <f>(C15+C9)/2</f>
        <v>0.8269594772201925</v>
      </c>
      <c r="D18" s="12">
        <f>(D15+D9)/2</f>
        <v>0.9241385479874669</v>
      </c>
      <c r="E18" s="12">
        <f>(E15+E9)/2</f>
        <v>0.9063476788523627</v>
      </c>
    </row>
    <row r="19" spans="1:5" ht="15">
      <c r="A19" s="8" t="s">
        <v>22</v>
      </c>
      <c r="B19" s="12" t="s">
        <v>9</v>
      </c>
      <c r="C19" s="12" t="s">
        <v>12</v>
      </c>
      <c r="D19" s="12" t="s">
        <v>10</v>
      </c>
      <c r="E19" s="12" t="s">
        <v>11</v>
      </c>
    </row>
    <row r="20" spans="2:5" ht="15">
      <c r="B20" s="1"/>
      <c r="C20" s="1"/>
      <c r="D20" s="1"/>
      <c r="E20" s="1"/>
    </row>
    <row r="21" spans="2:5" ht="15">
      <c r="B21" s="4"/>
      <c r="C21" s="4"/>
      <c r="D21" s="4"/>
      <c r="E21" s="4"/>
    </row>
    <row r="24" spans="2:4" ht="15">
      <c r="B24" s="3"/>
      <c r="C24" s="3"/>
      <c r="D24" s="3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2011-02-21T10:35:40Z</dcterms:created>
  <dcterms:modified xsi:type="dcterms:W3CDTF">2011-02-22T10:26:17Z</dcterms:modified>
  <cp:category/>
  <cp:version/>
  <cp:contentType/>
  <cp:contentStatus/>
</cp:coreProperties>
</file>